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Asset Inventory" sheetId="2" state="visible" r:id="rId4"/>
    <sheet name="Infrastructure Plans" sheetId="3" state="visible" r:id="rId5"/>
    <sheet name="Funding Measures" sheetId="4" state="visible" r:id="rId6"/>
    <sheet name="Prioritization Rubric" sheetId="5" state="visible" r:id="rId7"/>
    <sheet name="Sources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<sst xmlns="http://schemas.openxmlformats.org/spreadsheetml/2006/main" count="309" uniqueCount="278">
  <si>
    <t xml:space="preserve">Berkeley Asset &amp; Service Knowledge Base</t>
  </si>
  <si>
    <t xml:space="preserve">BeTH - built 2026-06-17. Foundation for the FY2028 budget-cycle rationalization campaign.</t>
  </si>
  <si>
    <t xml:space="preserve">PURPOSE</t>
  </si>
  <si>
    <t xml:space="preserve">A single inventory of Berkeley's physical assets, the plans that govern them, the measures that fund them, and a proposed prioritization rubric. Built to answer: what do we own, what condition is it in, what does it need, and in what order should it be funded?</t>
  </si>
  <si>
    <t xml:space="preserve">THE CAMPAIGN THESIS</t>
  </si>
  <si>
    <t xml:space="preserve">Last night's CIP was presented as project lists by department with no transparent priority ranking of the ~$2.1B unfunded need. Best practice (GFOA) calls for a published, criteria-based scoring framework. This workbook supplies one (see 'Prioritization Rubric').</t>
  </si>
  <si>
    <t xml:space="preserve">TABS</t>
  </si>
  <si>
    <t xml:space="preserve">Asset Inventory | Infrastructure Plans | Funding Measures | Prioritization Rubric | Sources</t>
  </si>
  <si>
    <t xml:space="preserve">HEADLINE NUMBERS</t>
  </si>
  <si>
    <t xml:space="preserve">~$2.1B identified unfunded capital. Largest mandated obligation: sanitary sewer (federal consent decree, 4.2 mi/yr to 2036). Largest discretionary crises: streets ($250M backlog, PCI 56) and Marina ($131M, failing). Stormwater $208M need on ~$2.3M/yr revenue.</t>
  </si>
  <si>
    <t xml:space="preserve">CONFIDENCE</t>
  </si>
  <si>
    <t xml:space="preserve">Each row carries a confidence flag and source. Figures span the FY27-31 CIP, the FY2024 ACFR, and standalone plan documents (paving, sewer, watershed, marina).</t>
  </si>
  <si>
    <t xml:space="preserve">Asset &amp; Service Inventory</t>
  </si>
  <si>
    <t xml:space="preserve">What Berkeley owns, its condition, unfunded need, funding, and governing plan. Sorted by mandate strength.</t>
  </si>
  <si>
    <t xml:space="preserve">Asset Class</t>
  </si>
  <si>
    <t xml:space="preserve">Department</t>
  </si>
  <si>
    <t xml:space="preserve">Quantity / Scope</t>
  </si>
  <si>
    <t xml:space="preserve">Condition</t>
  </si>
  <si>
    <t xml:space="preserve">Replacement
Value/Need $</t>
  </si>
  <si>
    <t xml:space="preserve">Unfunded
Need $</t>
  </si>
  <si>
    <t xml:space="preserve">Primary Funding</t>
  </si>
  <si>
    <t xml:space="preserve">Governing Plan</t>
  </si>
  <si>
    <t xml:space="preserve">Mandate Level</t>
  </si>
  <si>
    <t xml:space="preserve">Conf.</t>
  </si>
  <si>
    <t xml:space="preserve">Sanitary sewer</t>
  </si>
  <si>
    <t xml:space="preserve">Public Works</t>
  </si>
  <si>
    <t xml:space="preserve">254 mi mains + 130 mi laterals + 7 pump stations</t>
  </si>
  <si>
    <t xml:space="preserve">93% replaced; avg ~60 yrs</t>
  </si>
  <si>
    <t xml:space="preserve">Sewer Fund 611 (fees)</t>
  </si>
  <si>
    <t xml:space="preserve">Sewer Master Plan + Consent Decree</t>
  </si>
  <si>
    <t xml:space="preserve">FEDERAL CONSENT DECREE</t>
  </si>
  <si>
    <t xml:space="preserve">High</t>
  </si>
  <si>
    <t xml:space="preserve">Municipal buildings / facilities</t>
  </si>
  <si>
    <t xml:space="preserve">Public Works / CMO</t>
  </si>
  <si>
    <t xml:space="preserve">City buildings + Civic Center</t>
  </si>
  <si>
    <t xml:space="preserve">Deferred maint; seismic deficiency</t>
  </si>
  <si>
    <t xml:space="preserve">Measure T1; proposed $300M bond</t>
  </si>
  <si>
    <t xml:space="preserve">Civic Center Vision Plan</t>
  </si>
  <si>
    <t xml:space="preserve">Life-safety (seismic)</t>
  </si>
  <si>
    <t xml:space="preserve">Moderate</t>
  </si>
  <si>
    <t xml:space="preserve">Storm drains / watershed</t>
  </si>
  <si>
    <t xml:space="preserve">10 watersheds</t>
  </si>
  <si>
    <t xml:space="preserve">Aging; fee unchanged ~30 yrs</t>
  </si>
  <si>
    <t xml:space="preserve">Clean Stormwater Fund (~$2.3M/yr)</t>
  </si>
  <si>
    <t xml:space="preserve">Watershed Mgmt Plan 2012 / Stormwater Master Plan</t>
  </si>
  <si>
    <t xml:space="preserve">MRP permit (regulatory)</t>
  </si>
  <si>
    <t xml:space="preserve">Sidewalks</t>
  </si>
  <si>
    <t xml:space="preserve">Citywide</t>
  </si>
  <si>
    <t xml:space="preserve">Hazard backlog</t>
  </si>
  <si>
    <t xml:space="preserve">Measure FF (15%), T1, 50/50</t>
  </si>
  <si>
    <t xml:space="preserve">50/50 + ADA Transition Plan</t>
  </si>
  <si>
    <t xml:space="preserve">ADA (federal, partial)</t>
  </si>
  <si>
    <t xml:space="preserve">IT systems</t>
  </si>
  <si>
    <t xml:space="preserve">Information Technology</t>
  </si>
  <si>
    <t xml:space="preserve">Mission-critical systems (Fire HQ, 311, Accela)</t>
  </si>
  <si>
    <t xml:space="preserve">At risk; $7.2M deferred</t>
  </si>
  <si>
    <t xml:space="preserve">IT Cost Allocation Fund 680</t>
  </si>
  <si>
    <t xml:space="preserve">CIP FY27-31 (IT)</t>
  </si>
  <si>
    <t xml:space="preserve">Operational continuity</t>
  </si>
  <si>
    <t xml:space="preserve">Fleet / vehicles</t>
  </si>
  <si>
    <t xml:space="preserve">City fleet</t>
  </si>
  <si>
    <t xml:space="preserve">Replacement schedule</t>
  </si>
  <si>
    <t xml:space="preserve">Fleet Equipment Replacement Fund</t>
  </si>
  <si>
    <t xml:space="preserve">CIP FY27-31</t>
  </si>
  <si>
    <t xml:space="preserve">Operational</t>
  </si>
  <si>
    <t xml:space="preserve">Streets / pavement</t>
  </si>
  <si>
    <t xml:space="preserve">214 centerline mi / 449.6 lane-mi</t>
  </si>
  <si>
    <t xml:space="preserve">PCI 56 (At Risk)</t>
  </si>
  <si>
    <t xml:space="preserve">Measure FF/BB, CIP, SB1</t>
  </si>
  <si>
    <t xml:space="preserve">5-Yr Paving Plan FY24-28</t>
  </si>
  <si>
    <t xml:space="preserve">Discretionary</t>
  </si>
  <si>
    <t xml:space="preserve">Parks &amp; camps</t>
  </si>
  <si>
    <t xml:space="preserve">Parks Rec &amp; Waterfront</t>
  </si>
  <si>
    <t xml:space="preserve">56 parks, 250 acres, 3 camps, 2 pools</t>
  </si>
  <si>
    <t xml:space="preserve">Aging; backlog</t>
  </si>
  <si>
    <t xml:space="preserve">Measure Y ($2.75M/yr cap), CIP</t>
  </si>
  <si>
    <t xml:space="preserve">CIP FY27-31 (PRW)</t>
  </si>
  <si>
    <t xml:space="preserve">Moderate (PRW total incl Marina)</t>
  </si>
  <si>
    <t xml:space="preserve">Streetlights</t>
  </si>
  <si>
    <t xml:space="preserve">Citywide (LED-converted)</t>
  </si>
  <si>
    <t xml:space="preserve">Modernized</t>
  </si>
  <si>
    <t xml:space="preserve">Street Lighting Assessments</t>
  </si>
  <si>
    <t xml:space="preserve">LED program</t>
  </si>
  <si>
    <t xml:space="preserve">Low (no $ total)</t>
  </si>
  <si>
    <t xml:space="preserve">Urban forest / trees</t>
  </si>
  <si>
    <t xml:space="preserve">30,779 street + 5,706 park trees</t>
  </si>
  <si>
    <t xml:space="preserve">Backlog; new tree unit</t>
  </si>
  <si>
    <t xml:space="preserve">Measure Y ($0.6M/yr tree unit)</t>
  </si>
  <si>
    <t xml:space="preserve">Urban Forestry</t>
  </si>
  <si>
    <t xml:space="preserve">Marina / Waterfront</t>
  </si>
  <si>
    <t xml:space="preserve">Docks, pilings, parking, buildings</t>
  </si>
  <si>
    <t xml:space="preserve">Failing docks/pilings; 78% occupancy</t>
  </si>
  <si>
    <t xml:space="preserve">Marina Fund (deficit) + GF bailouts</t>
  </si>
  <si>
    <t xml:space="preserve">Marina Fund Update 2025</t>
  </si>
  <si>
    <t xml:space="preserve">Discretionary (enterprise)</t>
  </si>
  <si>
    <t xml:space="preserve">TOTAL identified unfunded capital</t>
  </si>
  <si>
    <t xml:space="preserve">Note: row sum is partial (several classes have no published $); the CIP headline unfunded total is ~$2.1B.</t>
  </si>
  <si>
    <t xml:space="preserve">Infrastructure Plans</t>
  </si>
  <si>
    <t xml:space="preserve">The governing plan for each asset family, with mandate, funding, status, and the key gap.</t>
  </si>
  <si>
    <t xml:space="preserve">Plan</t>
  </si>
  <si>
    <t xml:space="preserve">Adopted</t>
  </si>
  <si>
    <t xml:space="preserve">Scope</t>
  </si>
  <si>
    <t xml:space="preserve">Condition Metric</t>
  </si>
  <si>
    <t xml:space="preserve">Annual $</t>
  </si>
  <si>
    <t xml:space="preserve">Total Need /
Backlog $</t>
  </si>
  <si>
    <t xml:space="preserve">Mandate</t>
  </si>
  <si>
    <t xml:space="preserve">Status</t>
  </si>
  <si>
    <t xml:space="preserve">Key Gap</t>
  </si>
  <si>
    <t xml:space="preserve">Street Rehabilitation 5-Year Plan (FY2024-2028)</t>
  </si>
  <si>
    <t xml:space="preserve">2023-11-28 (Reso 71,120-N.S.)</t>
  </si>
  <si>
    <t xml:space="preserve">214 centerline miles / 449.6 lane-miles of streets</t>
  </si>
  <si>
    <t xml:space="preserve">PCI 56 (MTC 2024, 'At Risk' tier 50-59); city cites 55, target 58 by 2035</t>
  </si>
  <si>
    <t xml:space="preserve">None (discretionary); Vision Zero policy goal</t>
  </si>
  <si>
    <t xml:space="preserve">FY24-28 current; no FY26-30 plan adopted yet as of mid-2026</t>
  </si>
  <si>
    <t xml:space="preserve">Plan explicitly does NOT reach 'good' (PCI 70). City Auditor 'Rocky Road' (2020) flagged underfunding.</t>
  </si>
  <si>
    <t xml:space="preserve">Sanitary Sewer Program / Master Plan + Federal Consent Decree</t>
  </si>
  <si>
    <t xml:space="preserve">Consent Decree effective 2014-09-22</t>
  </si>
  <si>
    <t xml:space="preserve">254 miles public mains + 130 miles public laterals + 7 pump stations; ~31,600 private laterals (~130 mi)</t>
  </si>
  <si>
    <t xml:space="preserve">~93% (235 mi) of mains replaced since 1987; remaining 30-100 yrs old, avg ~60</t>
  </si>
  <si>
    <t xml:space="preserve">FEDERAL CONSENT DECREE (US EPA/DOJ/State Water Board/SF Baykeeper) - highest priority; runs through FY2036</t>
  </si>
  <si>
    <t xml:space="preserve">In compliance (meeting 4.2 mi/yr). GHD Master Plan due, contract extended to 2028 ($1.29M)</t>
  </si>
  <si>
    <t xml:space="preserve">Berkeley-specific total unfunded need NOT yet published (pending Master Plan). Regional East Bay system ~$1.5B.</t>
  </si>
  <si>
    <t xml:space="preserve">Watershed Management Plan (2012) + Stormwater Master Plan (in progress)</t>
  </si>
  <si>
    <t xml:space="preserve">2012-10-30 (WMP)</t>
  </si>
  <si>
    <t xml:space="preserve">10 watersheds; storm drains citywide</t>
  </si>
  <si>
    <t xml:space="preserve">Aging; fee not raised since early 1990s</t>
  </si>
  <si>
    <t xml:space="preserve">Municipal Regional Permit (MRP) - regulatory</t>
  </si>
  <si>
    <t xml:space="preserve">WMP 2012 ($208M need); new Stormwater Master Plan in progress (community mtg Nov 2025)</t>
  </si>
  <si>
    <t xml:space="preserve">~$208M need vs ~$2.3M/yr revenue; fee not raised in ~30 yrs.</t>
  </si>
  <si>
    <t xml:space="preserve">Marina / Waterfront (Marina Fund)</t>
  </si>
  <si>
    <t xml:space="preserve">Marina Fund Update 2025-05-22</t>
  </si>
  <si>
    <t xml:space="preserve">Marina docks, pilings, parking, buildings; largest public marina in East Bay</t>
  </si>
  <si>
    <t xml:space="preserve">Failing docks/pilings; occupancy ~78%</t>
  </si>
  <si>
    <t xml:space="preserve">None (enterprise)</t>
  </si>
  <si>
    <t xml:space="preserve">Structural deficit; Doubletree (52% of lease rev) stopped paying base rent Jan 2025, ~$680k past due; FY26 gap ~$1.3M</t>
  </si>
  <si>
    <t xml:space="preserve">$131M unfunded, no capital reserves; self-funding model broken.</t>
  </si>
  <si>
    <t xml:space="preserve">Sidewalk Repair / 50-50 Program + ADA Transition Plan</t>
  </si>
  <si>
    <t xml:space="preserve">ADA Plan 2019-2023</t>
  </si>
  <si>
    <t xml:space="preserve">Citywide sidewalks; trip-hazard backlog</t>
  </si>
  <si>
    <t xml:space="preserve">Backlog waitlist (~1,400 locations per CIP deck; 350-510 per other city sources - reconcile)</t>
  </si>
  <si>
    <t xml:space="preserve">ADA (federal) for accessibility portion</t>
  </si>
  <si>
    <t xml:space="preserve">Ongoing; ~2,811 repairs since 2019</t>
  </si>
  <si>
    <t xml:space="preserve">~$50M to clear; backlog figure inconsistent across sources.</t>
  </si>
  <si>
    <t xml:space="preserve">Moderate (backlog count varies by source)</t>
  </si>
  <si>
    <t xml:space="preserve">Municipal Facilities / Civic Center</t>
  </si>
  <si>
    <t xml:space="preserve">City buildings; Old City Hall (Maudelle Shirek) + Veterans Memorial (historic, seismic)</t>
  </si>
  <si>
    <t xml:space="preserve">Deferred maintenance; seismic deficiency</t>
  </si>
  <si>
    <t xml:space="preserve">Civic Center seismic ~$50M; broader facilities backlog acknowledged, not consolidated</t>
  </si>
  <si>
    <t xml:space="preserve">No comprehensive facilities condition assessment dollar total published.</t>
  </si>
  <si>
    <t xml:space="preserve">Vision Zero Action Plan</t>
  </si>
  <si>
    <t xml:space="preserve">2018</t>
  </si>
  <si>
    <t xml:space="preserve">High-Injury Network; bike + pedestrian plans</t>
  </si>
  <si>
    <t xml:space="preserve">Traffic deaths/severe injuries (goal: zero by 2028)</t>
  </si>
  <si>
    <t xml:space="preserve">Policy goal</t>
  </si>
  <si>
    <t xml:space="preserve">Adopted 2018; full Bike(2017)+Ped(2020) plan implementation ~$124M; funding debated</t>
  </si>
  <si>
    <t xml:space="preserve">Underfunded vs $124M plan.</t>
  </si>
  <si>
    <t xml:space="preserve">Funding Measures</t>
  </si>
  <si>
    <t xml:space="preserve">Voter measures and dedicated streams. Note: two different 'Measure FF' (2020 fire vs 2024 streets).</t>
  </si>
  <si>
    <t xml:space="preserve">Measure</t>
  </si>
  <si>
    <t xml:space="preserve">Type</t>
  </si>
  <si>
    <t xml:space="preserve">Year</t>
  </si>
  <si>
    <t xml:space="preserve">Approval</t>
  </si>
  <si>
    <t xml:space="preserve">Rate / Amount</t>
  </si>
  <si>
    <t xml:space="preserve">Annual Revenue $</t>
  </si>
  <si>
    <t xml:space="preserve">Purpose / Status</t>
  </si>
  <si>
    <t xml:space="preserve">Measure T1 (2016)</t>
  </si>
  <si>
    <t xml:space="preserve">GO bond</t>
  </si>
  <si>
    <t xml:space="preserve">2016</t>
  </si>
  <si>
    <t xml:space="preserve">86%</t>
  </si>
  <si>
    <t xml:space="preserve">$100,000,000 bond</t>
  </si>
  <si>
    <t xml:space="preserve">Infrastructure &amp; facilities (sidewalks, storm drains, parks, streets, buildings) | Phase 1 done (39 proj, $65.7M leveraged); Phase 2 ~37 proj; ~fully committed, ~$21M cost-escalation gap (2018)</t>
  </si>
  <si>
    <t xml:space="preserve">Measure FF SAFE STREETS (2024)</t>
  </si>
  <si>
    <t xml:space="preserve">Special parcel tax</t>
  </si>
  <si>
    <t xml:space="preserve">2024</t>
  </si>
  <si>
    <t xml:space="preserve">60%</t>
  </si>
  <si>
    <t xml:space="preserve">$0.17/sqft dwellings, $0.25/sqft other</t>
  </si>
  <si>
    <t xml:space="preserve">45% streets, 15% sidewalks, 30% safety, 10% environment/admin</t>
  </si>
  <si>
    <t xml:space="preserve">Measure FF Emergency Response (2020)</t>
  </si>
  <si>
    <t xml:space="preserve">2020</t>
  </si>
  <si>
    <t xml:space="preserve">74%</t>
  </si>
  <si>
    <t xml:space="preserve">$0.1047/sqft</t>
  </si>
  <si>
    <t xml:space="preserve">Fire/EMS, 911, wildfire prevention | DISTINCT from 2024 streets FF</t>
  </si>
  <si>
    <t xml:space="preserve">Measure Y Park Maintenance (2024)</t>
  </si>
  <si>
    <t xml:space="preserve">Parcel tax increase</t>
  </si>
  <si>
    <t xml:space="preserve">75%</t>
  </si>
  <si>
    <t xml:space="preserve">+20%, $0.22 to $0.265/sqft</t>
  </si>
  <si>
    <t xml:space="preserve">$2.75M parks capital, $0.5M maintenance, $0.6M tree unit; enabled $1.5M Marina cost-shift</t>
  </si>
  <si>
    <t xml:space="preserve">Measure BB (Alameda County, 2014)</t>
  </si>
  <si>
    <t xml:space="preserve">County sales tax</t>
  </si>
  <si>
    <t xml:space="preserve">2014</t>
  </si>
  <si>
    <t xml:space="preserve">71%</t>
  </si>
  <si>
    <t xml:space="preserve">1% (countywide)</t>
  </si>
  <si>
    <t xml:space="preserve">Transportation; 30-yr plan to 2045 | Berkeley local-streets share ~$2.98M/yr</t>
  </si>
  <si>
    <t xml:space="preserve">Measure WW (EBRPD, 2008)</t>
  </si>
  <si>
    <t xml:space="preserve">Regional GO bond</t>
  </si>
  <si>
    <t xml:space="preserve">2008</t>
  </si>
  <si>
    <t xml:space="preserve">72%</t>
  </si>
  <si>
    <t xml:space="preserve">$500,000,000 bond</t>
  </si>
  <si>
    <t xml:space="preserve">Regional+local parks (25%/$125M local grants); Berkeley receives per-capita share</t>
  </si>
  <si>
    <t xml:space="preserve">State streams (SB1/RMRA, gas tax, Measure F VRF)</t>
  </si>
  <si>
    <t xml:space="preserve">State formula</t>
  </si>
  <si>
    <t xml:space="preserve">Streets; SB1/RMRA ~$1.7M/yr, gas tax ~$0.5M/yr, Measure F VRF ~$0.155M/yr</t>
  </si>
  <si>
    <t xml:space="preserve">Proposed $300M Infrastructure GO Bond (Nov 2026)</t>
  </si>
  <si>
    <t xml:space="preserve">GO bond (proposed)</t>
  </si>
  <si>
    <t xml:space="preserve">2026</t>
  </si>
  <si>
    <t xml:space="preserve">$300,000,000 bond</t>
  </si>
  <si>
    <t xml:space="preserve">One-time capital for infrastructure/facilities | Under council consideration; companion to the 0.5% sales tax (Item 39) | Capital one-time vs sales tax ongoing GF</t>
  </si>
  <si>
    <t xml:space="preserve">Capital Prioritization Rubric (GFOA-aligned)</t>
  </si>
  <si>
    <t xml:space="preserve">Proposed scoring framework. Score each project 0-5 per criterion; weighted total ranks it. THE CAMPAIGN ASK: city should adopt &amp; publish a framework like this.</t>
  </si>
  <si>
    <t xml:space="preserve">Criteria &amp; Weights</t>
  </si>
  <si>
    <t xml:space="preserve">Criterion</t>
  </si>
  <si>
    <t xml:space="preserve">Weight</t>
  </si>
  <si>
    <t xml:space="preserve">Scoring guide (0-5)</t>
  </si>
  <si>
    <t xml:space="preserve">Legal / regulatory mandate</t>
  </si>
  <si>
    <t xml:space="preserve">5=under enforceable order (consent decree, court, ADA); 3=permit/regulatory; 0=none</t>
  </si>
  <si>
    <t xml:space="preserve">Health &amp; safety / failure consequence</t>
  </si>
  <si>
    <t xml:space="preserve">5=imminent life-safety risk; 3=service disruption; 0=cosmetic</t>
  </si>
  <si>
    <t xml:space="preserve">Asset condition / likelihood of failure</t>
  </si>
  <si>
    <t xml:space="preserve">5=failed/critical (e.g., PCI&lt;25, end-of-life piling); 0=new/good</t>
  </si>
  <si>
    <t xml:space="preserve">Cost of deferral / lifecycle ROI</t>
  </si>
  <si>
    <t xml:space="preserve">5=costs escalate sharply if deferred; 0=no penalty to wait</t>
  </si>
  <si>
    <t xml:space="preserve">Maintains existing service level</t>
  </si>
  <si>
    <t xml:space="preserve">5=prevents loss of a core service; 0=net-new amenity</t>
  </si>
  <si>
    <t xml:space="preserve">Equity (benefit to underserved areas)</t>
  </si>
  <si>
    <t xml:space="preserve">5=in designated equity zone / closes disparity; 0=none</t>
  </si>
  <si>
    <t xml:space="preserve">Funding leverage (external $ / grant match)</t>
  </si>
  <si>
    <t xml:space="preserve">5=unlocks large grant/match expiring; 0=100% local</t>
  </si>
  <si>
    <t xml:space="preserve">Coordination / interdependency (Dig Once)</t>
  </si>
  <si>
    <t xml:space="preserve">5=must align with adjacent project now; 0=standalone</t>
  </si>
  <si>
    <t xml:space="preserve">Climate resilience</t>
  </si>
  <si>
    <t xml:space="preserve">5=directly reduces climate/flood/fire risk; 0=neutral</t>
  </si>
  <si>
    <t xml:space="preserve">Total weight</t>
  </si>
  <si>
    <t xml:space="preserve">Worked Example: Scoring 4 projects (weighted = score x weight / live formulas)</t>
  </si>
  <si>
    <t xml:space="preserve">Project</t>
  </si>
  <si>
    <t xml:space="preserve">Legal</t>
  </si>
  <si>
    <t xml:space="preserve">Health &amp; safety</t>
  </si>
  <si>
    <t xml:space="preserve">Asset condition</t>
  </si>
  <si>
    <t xml:space="preserve">Cost of deferral</t>
  </si>
  <si>
    <t xml:space="preserve">Equity</t>
  </si>
  <si>
    <t xml:space="preserve">Funding leverage</t>
  </si>
  <si>
    <t xml:space="preserve">Coordination</t>
  </si>
  <si>
    <t xml:space="preserve">WEIGHTED
SCORE</t>
  </si>
  <si>
    <t xml:space="preserve">TIER (max 500)</t>
  </si>
  <si>
    <t xml:space="preserve">Sanitary sewer main replacement (consent decree)</t>
  </si>
  <si>
    <t xml:space="preserve">Marina failing piling replacement</t>
  </si>
  <si>
    <t xml:space="preserve">Equity-zone street repaving (PCI 30)</t>
  </si>
  <si>
    <t xml:space="preserve">New amenity in good-condition park</t>
  </si>
  <si>
    <t xml:space="preserve">SUMPRODUCT uses array entry; recalc engine evaluates it. Tiers: T1&gt;=380, T2&gt;=280, T3&gt;=180, else Defer.</t>
  </si>
  <si>
    <t xml:space="preserve">Primary Sources</t>
  </si>
  <si>
    <t xml:space="preserve">5-Year Paving Plan FY24-28</t>
  </si>
  <si>
    <t xml:space="preserve">https://berkeleyca.gov/sites/default/files/documents/2023-11-28%20Item%2017%20Street%20Rehabilitation%20Five%20Year%20Plan.pdf</t>
  </si>
  <si>
    <t xml:space="preserve">MTC Pavement Condition (PCI 56, 2024 data)</t>
  </si>
  <si>
    <t xml:space="preserve">https://mtc.ca.gov/sites/default/files/documents/2025-11/%20PCI_table_2024_data_11-10-2025.pdf</t>
  </si>
  <si>
    <t xml:space="preserve">FY2025-2029 CIP (sewer system size, $99.68M/5yr)</t>
  </si>
  <si>
    <t xml:space="preserve">https://berkeleyca.gov/sites/default/files/documents/FY-2025-2029-Capital-Improvement-Program.pdf</t>
  </si>
  <si>
    <t xml:space="preserve">EBMUD/Berkeley Federal Consent Decree (EPA)</t>
  </si>
  <si>
    <t xml:space="preserve">https://www.epa.gov/sites/default/files/2017-10/documents/ebmud-cd14.pdf</t>
  </si>
  <si>
    <t xml:space="preserve">Sewer Master Plan contract (GHD, to 2028)</t>
  </si>
  <si>
    <t xml:space="preserve">https://berkeleyca.gov/sites/default/files/documents/2024-10-15%20Item%2013%20Contract%20No.%2032000067%20Amendment%20%20GHD,%20Inc.pdf</t>
  </si>
  <si>
    <t xml:space="preserve">Watershed Management Plan (2012, $208M)</t>
  </si>
  <si>
    <t xml:space="preserve">https://berkeleyca.gov/your-government/our-work/adopted-plans/watershed-management-plan</t>
  </si>
  <si>
    <t xml:space="preserve">Stormwater Master Plan status (Sept 2025)</t>
  </si>
  <si>
    <t xml:space="preserve">https://berkeleyca.gov/sites/default/files/legislative-body-meeting-attachments/2025-09-17%20Item%2003%20Presentation%20-%20Stormwater%20Master%20Plan.pdf</t>
  </si>
  <si>
    <t xml:space="preserve">Marina Fund Update (May 2025, $131M)</t>
  </si>
  <si>
    <t xml:space="preserve">https://berkeleyca.gov/sites/default/files/legislative-body-meeting-attachments/2025-05-22%20Item%2001%20Presentation%20-%20Marina%20Fund%20Update.pdf</t>
  </si>
  <si>
    <t xml:space="preserve">Measure FF 2024 SAFE STREETS</t>
  </si>
  <si>
    <t xml:space="preserve">https://berkeleyca.gov/your-government/our-work/bond-revenue-measures/measure-ff-sidewalk-and-street-repairs-parcel</t>
  </si>
  <si>
    <t xml:space="preserve">Measure T1 (2016 $100M)</t>
  </si>
  <si>
    <t xml:space="preserve">https://berkeleyca.gov/your-government/our-work/bond-revenue-measures/measure-t1</t>
  </si>
  <si>
    <t xml:space="preserve">https://berkeleyca.gov/sites/default/files/2022-02/Berkeley-Vision-Zero-Action-Plan.pdf</t>
  </si>
  <si>
    <t xml:space="preserve">Proposed $300M GO bond (Nov 2026)</t>
  </si>
  <si>
    <t xml:space="preserve">https://berkeleyca.gov/sites/default/files/documents/2025-12-02%20Special%20Item%2002%20Discussion%20Regarding%20Potential%20Ballot.pdf</t>
  </si>
  <si>
    <t xml:space="preserve">Berkeley ACFR FY2024 (asset base)</t>
  </si>
  <si>
    <t xml:space="preserve">https://berkeleyca.gov/sites/default/files/documents/annual-comprehensive-financial-report-fy2024.pdf</t>
  </si>
  <si>
    <t xml:space="preserve">FY27-31 CIP (Item 40c)</t>
  </si>
  <si>
    <t xml:space="preserve">https://berkeleyca.gov/sites/default/files/2026-06/2026-06-16%20Item%2040c%20Proposed%20Five-Year%20Capital%20Improvement.pdf</t>
  </si>
  <si>
    <t xml:space="preserve">GFOA Capital Planning / Prioritizing Capital Requests</t>
  </si>
  <si>
    <t xml:space="preserve">https://www.gfoa.org/materials/prioritizing-capital-requests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</si>
</sst>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1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9"/>
      <color rgb="FF0563C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1F3864"/>
        <bgColor rgb="FF333333"/>
      </patternFill>
    </fill>
    <fill>
      <patternFill patternType="solid">
        <fgColor rgb="FFF4CCCC"/>
        <bgColor rgb="FFD9E1F2"/>
      </patternFill>
    </fill>
    <fill>
      <patternFill patternType="solid">
        <fgColor rgb="FFD9E1F2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CCCC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8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57.75" hidden="false" customHeight="true" outlineLevel="0" collapsed="false">
      <c r="A4" s="3" t="s">
        <v>2</v>
      </c>
      <c r="B4" s="4" t="s">
        <v>3</v>
      </c>
    </row>
    <row r="5" customFormat="false" ht="57.75" hidden="false" customHeight="true" outlineLevel="0" collapsed="false">
      <c r="A5" s="3" t="s">
        <v>4</v>
      </c>
      <c r="B5" s="5" t="s">
        <v>5</v>
      </c>
    </row>
    <row r="6" customFormat="false" ht="57.75" hidden="false" customHeight="true" outlineLevel="0" collapsed="false">
      <c r="A6" s="3" t="s">
        <v>6</v>
      </c>
      <c r="B6" s="4" t="s">
        <v>7</v>
      </c>
    </row>
    <row r="7" customFormat="false" ht="57.75" hidden="false" customHeight="true" outlineLevel="0" collapsed="false">
      <c r="A7" s="3" t="s">
        <v>8</v>
      </c>
      <c r="B7" s="4" t="s">
        <v>9</v>
      </c>
    </row>
    <row r="8" customFormat="false" ht="57.75" hidden="false" customHeight="true" outlineLevel="0" collapsed="false">
      <c r="A8" s="3" t="s">
        <v>10</v>
      </c>
      <c r="B8" s="4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8"/>
    <col collapsed="false" customWidth="true" hidden="false" outlineLevel="0" max="3" min="3" style="0" width="30"/>
    <col collapsed="false" customWidth="true" hidden="false" outlineLevel="0" max="4" min="4" style="0" width="22"/>
    <col collapsed="false" customWidth="true" hidden="false" outlineLevel="0" max="6" min="5" style="0" width="15"/>
    <col collapsed="false" customWidth="true" hidden="false" outlineLevel="0" max="7" min="7" style="0" width="24"/>
    <col collapsed="false" customWidth="true" hidden="false" outlineLevel="0" max="8" min="8" style="0" width="26"/>
    <col collapsed="false" customWidth="true" hidden="false" outlineLevel="0" max="9" min="9" style="0" width="22"/>
    <col collapsed="false" customWidth="true" hidden="false" outlineLevel="0" max="10" min="10" style="0" width="7"/>
  </cols>
  <sheetData>
    <row r="1" customFormat="false" ht="17.35" hidden="false" customHeight="false" outlineLevel="0" collapsed="false">
      <c r="A1" s="1" t="s">
        <v>12</v>
      </c>
    </row>
    <row r="2" customFormat="false" ht="15" hidden="false" customHeight="false" outlineLevel="0" collapsed="false">
      <c r="A2" s="2" t="s">
        <v>13</v>
      </c>
    </row>
    <row r="4" customFormat="false" ht="23.85" hidden="false" customHeight="false" outlineLevel="0" collapsed="false">
      <c r="A4" s="6" t="s">
        <v>14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</row>
    <row r="5" customFormat="false" ht="22.35" hidden="false" customHeight="false" outlineLevel="0" collapsed="false">
      <c r="A5" s="7" t="s">
        <v>24</v>
      </c>
      <c r="B5" s="7" t="s">
        <v>25</v>
      </c>
      <c r="C5" s="8" t="s">
        <v>26</v>
      </c>
      <c r="D5" s="8" t="s">
        <v>27</v>
      </c>
      <c r="E5" s="9"/>
      <c r="F5" s="9"/>
      <c r="G5" s="8" t="s">
        <v>28</v>
      </c>
      <c r="H5" s="8" t="s">
        <v>29</v>
      </c>
      <c r="I5" s="10" t="s">
        <v>30</v>
      </c>
      <c r="J5" s="7" t="s">
        <v>31</v>
      </c>
    </row>
    <row r="6" customFormat="false" ht="22.35" hidden="false" customHeight="false" outlineLevel="0" collapsed="false">
      <c r="A6" s="7" t="s">
        <v>32</v>
      </c>
      <c r="B6" s="7" t="s">
        <v>33</v>
      </c>
      <c r="C6" s="8" t="s">
        <v>34</v>
      </c>
      <c r="D6" s="8" t="s">
        <v>35</v>
      </c>
      <c r="E6" s="9" t="n">
        <v>50000000</v>
      </c>
      <c r="F6" s="9"/>
      <c r="G6" s="8" t="s">
        <v>36</v>
      </c>
      <c r="H6" s="8" t="s">
        <v>37</v>
      </c>
      <c r="I6" s="8" t="s">
        <v>38</v>
      </c>
      <c r="J6" s="7" t="s">
        <v>39</v>
      </c>
    </row>
    <row r="7" customFormat="false" ht="22.35" hidden="false" customHeight="false" outlineLevel="0" collapsed="false">
      <c r="A7" s="7" t="s">
        <v>40</v>
      </c>
      <c r="B7" s="7" t="s">
        <v>25</v>
      </c>
      <c r="C7" s="8" t="s">
        <v>41</v>
      </c>
      <c r="D7" s="8" t="s">
        <v>42</v>
      </c>
      <c r="E7" s="9" t="n">
        <v>208000000</v>
      </c>
      <c r="F7" s="9" t="n">
        <v>208000000</v>
      </c>
      <c r="G7" s="8" t="s">
        <v>43</v>
      </c>
      <c r="H7" s="8" t="s">
        <v>44</v>
      </c>
      <c r="I7" s="8" t="s">
        <v>45</v>
      </c>
      <c r="J7" s="7" t="s">
        <v>31</v>
      </c>
    </row>
    <row r="8" customFormat="false" ht="15" hidden="false" customHeight="false" outlineLevel="0" collapsed="false">
      <c r="A8" s="7" t="s">
        <v>46</v>
      </c>
      <c r="B8" s="7" t="s">
        <v>25</v>
      </c>
      <c r="C8" s="8" t="s">
        <v>47</v>
      </c>
      <c r="D8" s="8" t="s">
        <v>48</v>
      </c>
      <c r="E8" s="9" t="n">
        <v>50000000</v>
      </c>
      <c r="F8" s="9" t="n">
        <v>48000000</v>
      </c>
      <c r="G8" s="8" t="s">
        <v>49</v>
      </c>
      <c r="H8" s="8" t="s">
        <v>50</v>
      </c>
      <c r="I8" s="8" t="s">
        <v>51</v>
      </c>
      <c r="J8" s="7" t="s">
        <v>39</v>
      </c>
    </row>
    <row r="9" customFormat="false" ht="22.35" hidden="false" customHeight="false" outlineLevel="0" collapsed="false">
      <c r="A9" s="7" t="s">
        <v>52</v>
      </c>
      <c r="B9" s="7" t="s">
        <v>53</v>
      </c>
      <c r="C9" s="8" t="s">
        <v>54</v>
      </c>
      <c r="D9" s="8" t="s">
        <v>55</v>
      </c>
      <c r="E9" s="9"/>
      <c r="F9" s="9" t="n">
        <v>22600000</v>
      </c>
      <c r="G9" s="8" t="s">
        <v>56</v>
      </c>
      <c r="H9" s="8" t="s">
        <v>57</v>
      </c>
      <c r="I9" s="8" t="s">
        <v>58</v>
      </c>
      <c r="J9" s="7" t="s">
        <v>31</v>
      </c>
    </row>
    <row r="10" customFormat="false" ht="22.35" hidden="false" customHeight="false" outlineLevel="0" collapsed="false">
      <c r="A10" s="7" t="s">
        <v>59</v>
      </c>
      <c r="B10" s="7" t="s">
        <v>25</v>
      </c>
      <c r="C10" s="8" t="s">
        <v>60</v>
      </c>
      <c r="D10" s="8" t="s">
        <v>61</v>
      </c>
      <c r="E10" s="9" t="n">
        <v>16340146</v>
      </c>
      <c r="F10" s="9"/>
      <c r="G10" s="8" t="s">
        <v>62</v>
      </c>
      <c r="H10" s="8" t="s">
        <v>63</v>
      </c>
      <c r="I10" s="8" t="s">
        <v>64</v>
      </c>
      <c r="J10" s="7" t="s">
        <v>31</v>
      </c>
    </row>
    <row r="11" customFormat="false" ht="15" hidden="false" customHeight="false" outlineLevel="0" collapsed="false">
      <c r="A11" s="7" t="s">
        <v>65</v>
      </c>
      <c r="B11" s="7" t="s">
        <v>25</v>
      </c>
      <c r="C11" s="8" t="s">
        <v>66</v>
      </c>
      <c r="D11" s="8" t="s">
        <v>67</v>
      </c>
      <c r="E11" s="9" t="n">
        <v>790000000</v>
      </c>
      <c r="F11" s="9" t="n">
        <v>250000000</v>
      </c>
      <c r="G11" s="8" t="s">
        <v>68</v>
      </c>
      <c r="H11" s="8" t="s">
        <v>69</v>
      </c>
      <c r="I11" s="8" t="s">
        <v>70</v>
      </c>
      <c r="J11" s="7" t="s">
        <v>31</v>
      </c>
    </row>
    <row r="12" customFormat="false" ht="22.35" hidden="false" customHeight="false" outlineLevel="0" collapsed="false">
      <c r="A12" s="7" t="s">
        <v>71</v>
      </c>
      <c r="B12" s="7" t="s">
        <v>72</v>
      </c>
      <c r="C12" s="8" t="s">
        <v>73</v>
      </c>
      <c r="D12" s="8" t="s">
        <v>74</v>
      </c>
      <c r="E12" s="9"/>
      <c r="F12" s="9" t="n">
        <v>281500000</v>
      </c>
      <c r="G12" s="8" t="s">
        <v>75</v>
      </c>
      <c r="H12" s="8" t="s">
        <v>76</v>
      </c>
      <c r="I12" s="8" t="s">
        <v>70</v>
      </c>
      <c r="J12" s="7" t="s">
        <v>77</v>
      </c>
    </row>
    <row r="13" customFormat="false" ht="15" hidden="false" customHeight="false" outlineLevel="0" collapsed="false">
      <c r="A13" s="7" t="s">
        <v>78</v>
      </c>
      <c r="B13" s="7" t="s">
        <v>25</v>
      </c>
      <c r="C13" s="8" t="s">
        <v>79</v>
      </c>
      <c r="D13" s="8" t="s">
        <v>80</v>
      </c>
      <c r="E13" s="9"/>
      <c r="F13" s="9"/>
      <c r="G13" s="8" t="s">
        <v>81</v>
      </c>
      <c r="H13" s="8" t="s">
        <v>82</v>
      </c>
      <c r="I13" s="8" t="s">
        <v>70</v>
      </c>
      <c r="J13" s="7" t="s">
        <v>83</v>
      </c>
    </row>
    <row r="14" customFormat="false" ht="15" hidden="false" customHeight="false" outlineLevel="0" collapsed="false">
      <c r="A14" s="7" t="s">
        <v>84</v>
      </c>
      <c r="B14" s="7" t="s">
        <v>72</v>
      </c>
      <c r="C14" s="8" t="s">
        <v>85</v>
      </c>
      <c r="D14" s="8" t="s">
        <v>86</v>
      </c>
      <c r="E14" s="9"/>
      <c r="F14" s="9"/>
      <c r="G14" s="8" t="s">
        <v>87</v>
      </c>
      <c r="H14" s="8" t="s">
        <v>88</v>
      </c>
      <c r="I14" s="8" t="s">
        <v>70</v>
      </c>
      <c r="J14" s="7" t="s">
        <v>39</v>
      </c>
    </row>
    <row r="15" customFormat="false" ht="22.35" hidden="false" customHeight="false" outlineLevel="0" collapsed="false">
      <c r="A15" s="7" t="s">
        <v>89</v>
      </c>
      <c r="B15" s="7" t="s">
        <v>72</v>
      </c>
      <c r="C15" s="8" t="s">
        <v>90</v>
      </c>
      <c r="D15" s="8" t="s">
        <v>91</v>
      </c>
      <c r="E15" s="9" t="n">
        <v>131000000</v>
      </c>
      <c r="F15" s="9" t="n">
        <v>131000000</v>
      </c>
      <c r="G15" s="8" t="s">
        <v>92</v>
      </c>
      <c r="H15" s="8" t="s">
        <v>93</v>
      </c>
      <c r="I15" s="8" t="s">
        <v>94</v>
      </c>
      <c r="J15" s="7" t="s">
        <v>31</v>
      </c>
    </row>
    <row r="16" customFormat="false" ht="15" hidden="false" customHeight="false" outlineLevel="0" collapsed="false">
      <c r="A16" s="3" t="s">
        <v>95</v>
      </c>
      <c r="F16" s="11" t="n">
        <f aca="false">SUM(F5:F15)</f>
        <v>941100000</v>
      </c>
    </row>
    <row r="17" customFormat="false" ht="15" hidden="false" customHeight="false" outlineLevel="0" collapsed="false">
      <c r="A17" s="2" t="s">
        <v>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8"/>
    <col collapsed="false" customWidth="true" hidden="false" outlineLevel="0" max="3" min="3" style="0" width="28"/>
    <col collapsed="false" customWidth="true" hidden="false" outlineLevel="0" max="4" min="4" style="0" width="22"/>
    <col collapsed="false" customWidth="true" hidden="false" outlineLevel="0" max="5" min="5" style="0" width="12"/>
    <col collapsed="false" customWidth="true" hidden="false" outlineLevel="0" max="6" min="6" style="0" width="14"/>
    <col collapsed="false" customWidth="true" hidden="false" outlineLevel="0" max="7" min="7" style="0" width="22"/>
    <col collapsed="false" customWidth="true" hidden="false" outlineLevel="0" max="9" min="8" style="0" width="30"/>
    <col collapsed="false" customWidth="true" hidden="false" outlineLevel="0" max="10" min="10" style="0" width="7"/>
  </cols>
  <sheetData>
    <row r="1" customFormat="false" ht="17.35" hidden="false" customHeight="false" outlineLevel="0" collapsed="false">
      <c r="A1" s="1" t="s">
        <v>97</v>
      </c>
    </row>
    <row r="2" customFormat="false" ht="15" hidden="false" customHeight="false" outlineLevel="0" collapsed="false">
      <c r="A2" s="2" t="s">
        <v>98</v>
      </c>
    </row>
    <row r="4" customFormat="false" ht="23.85" hidden="false" customHeight="false" outlineLevel="0" collapsed="false">
      <c r="A4" s="6" t="s">
        <v>99</v>
      </c>
      <c r="B4" s="6" t="s">
        <v>100</v>
      </c>
      <c r="C4" s="6" t="s">
        <v>101</v>
      </c>
      <c r="D4" s="6" t="s">
        <v>102</v>
      </c>
      <c r="E4" s="6" t="s">
        <v>103</v>
      </c>
      <c r="F4" s="6" t="s">
        <v>104</v>
      </c>
      <c r="G4" s="6" t="s">
        <v>105</v>
      </c>
      <c r="H4" s="6" t="s">
        <v>106</v>
      </c>
      <c r="I4" s="6" t="s">
        <v>107</v>
      </c>
      <c r="J4" s="6" t="s">
        <v>23</v>
      </c>
    </row>
    <row r="5" customFormat="false" ht="54" hidden="false" customHeight="true" outlineLevel="0" collapsed="false">
      <c r="A5" s="8" t="s">
        <v>108</v>
      </c>
      <c r="B5" s="8" t="s">
        <v>109</v>
      </c>
      <c r="C5" s="8" t="s">
        <v>110</v>
      </c>
      <c r="D5" s="8" t="s">
        <v>111</v>
      </c>
      <c r="E5" s="12" t="n">
        <v>18000000</v>
      </c>
      <c r="F5" s="12" t="n">
        <v>250000000</v>
      </c>
      <c r="G5" s="8" t="s">
        <v>112</v>
      </c>
      <c r="H5" s="8" t="s">
        <v>113</v>
      </c>
      <c r="I5" s="8" t="s">
        <v>114</v>
      </c>
      <c r="J5" s="8" t="s">
        <v>31</v>
      </c>
    </row>
    <row r="6" customFormat="false" ht="54" hidden="false" customHeight="true" outlineLevel="0" collapsed="false">
      <c r="A6" s="8" t="s">
        <v>115</v>
      </c>
      <c r="B6" s="8" t="s">
        <v>116</v>
      </c>
      <c r="C6" s="8" t="s">
        <v>117</v>
      </c>
      <c r="D6" s="8" t="s">
        <v>118</v>
      </c>
      <c r="E6" s="12" t="n">
        <v>19900000</v>
      </c>
      <c r="F6" s="12"/>
      <c r="G6" s="10" t="s">
        <v>119</v>
      </c>
      <c r="H6" s="8" t="s">
        <v>120</v>
      </c>
      <c r="I6" s="8" t="s">
        <v>121</v>
      </c>
      <c r="J6" s="8" t="s">
        <v>31</v>
      </c>
    </row>
    <row r="7" customFormat="false" ht="54" hidden="false" customHeight="true" outlineLevel="0" collapsed="false">
      <c r="A7" s="8" t="s">
        <v>122</v>
      </c>
      <c r="B7" s="8" t="s">
        <v>123</v>
      </c>
      <c r="C7" s="8" t="s">
        <v>124</v>
      </c>
      <c r="D7" s="8" t="s">
        <v>125</v>
      </c>
      <c r="E7" s="12"/>
      <c r="F7" s="12" t="n">
        <v>208000000</v>
      </c>
      <c r="G7" s="8" t="s">
        <v>126</v>
      </c>
      <c r="H7" s="8" t="s">
        <v>127</v>
      </c>
      <c r="I7" s="8" t="s">
        <v>128</v>
      </c>
      <c r="J7" s="8" t="s">
        <v>31</v>
      </c>
    </row>
    <row r="8" customFormat="false" ht="54" hidden="false" customHeight="true" outlineLevel="0" collapsed="false">
      <c r="A8" s="8" t="s">
        <v>129</v>
      </c>
      <c r="B8" s="8" t="s">
        <v>130</v>
      </c>
      <c r="C8" s="8" t="s">
        <v>131</v>
      </c>
      <c r="D8" s="8" t="s">
        <v>132</v>
      </c>
      <c r="E8" s="12"/>
      <c r="F8" s="12" t="n">
        <v>131000000</v>
      </c>
      <c r="G8" s="8" t="s">
        <v>133</v>
      </c>
      <c r="H8" s="8" t="s">
        <v>134</v>
      </c>
      <c r="I8" s="8" t="s">
        <v>135</v>
      </c>
      <c r="J8" s="8" t="s">
        <v>31</v>
      </c>
    </row>
    <row r="9" customFormat="false" ht="54" hidden="false" customHeight="true" outlineLevel="0" collapsed="false">
      <c r="A9" s="8" t="s">
        <v>136</v>
      </c>
      <c r="B9" s="8" t="s">
        <v>137</v>
      </c>
      <c r="C9" s="8" t="s">
        <v>138</v>
      </c>
      <c r="D9" s="8" t="s">
        <v>139</v>
      </c>
      <c r="E9" s="12"/>
      <c r="F9" s="12" t="n">
        <v>50000000</v>
      </c>
      <c r="G9" s="8" t="s">
        <v>140</v>
      </c>
      <c r="H9" s="8" t="s">
        <v>141</v>
      </c>
      <c r="I9" s="8" t="s">
        <v>142</v>
      </c>
      <c r="J9" s="8" t="s">
        <v>143</v>
      </c>
    </row>
    <row r="10" customFormat="false" ht="54" hidden="false" customHeight="true" outlineLevel="0" collapsed="false">
      <c r="A10" s="8" t="s">
        <v>144</v>
      </c>
      <c r="B10" s="8" t="s">
        <v>37</v>
      </c>
      <c r="C10" s="8" t="s">
        <v>145</v>
      </c>
      <c r="D10" s="8" t="s">
        <v>146</v>
      </c>
      <c r="E10" s="12"/>
      <c r="F10" s="12" t="n">
        <v>50000000</v>
      </c>
      <c r="G10" s="8" t="s">
        <v>38</v>
      </c>
      <c r="H10" s="8" t="s">
        <v>147</v>
      </c>
      <c r="I10" s="8" t="s">
        <v>148</v>
      </c>
      <c r="J10" s="8" t="s">
        <v>39</v>
      </c>
    </row>
    <row r="11" customFormat="false" ht="54" hidden="false" customHeight="true" outlineLevel="0" collapsed="false">
      <c r="A11" s="8" t="s">
        <v>149</v>
      </c>
      <c r="B11" s="8" t="s">
        <v>150</v>
      </c>
      <c r="C11" s="8" t="s">
        <v>151</v>
      </c>
      <c r="D11" s="8" t="s">
        <v>152</v>
      </c>
      <c r="E11" s="12"/>
      <c r="F11" s="12" t="n">
        <v>124000000</v>
      </c>
      <c r="G11" s="8" t="s">
        <v>153</v>
      </c>
      <c r="H11" s="8" t="s">
        <v>154</v>
      </c>
      <c r="I11" s="8" t="s">
        <v>155</v>
      </c>
      <c r="J11" s="8" t="s">
        <v>31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8"/>
    <col collapsed="false" customWidth="true" hidden="false" outlineLevel="0" max="3" min="3" style="0" width="8"/>
    <col collapsed="false" customWidth="true" hidden="false" outlineLevel="0" max="4" min="4" style="0" width="9"/>
    <col collapsed="false" customWidth="true" hidden="false" outlineLevel="0" max="5" min="5" style="0" width="24"/>
    <col collapsed="false" customWidth="true" hidden="false" outlineLevel="0" max="6" min="6" style="0" width="16"/>
    <col collapsed="false" customWidth="true" hidden="false" outlineLevel="0" max="7" min="7" style="0" width="52"/>
  </cols>
  <sheetData>
    <row r="1" customFormat="false" ht="17.35" hidden="false" customHeight="false" outlineLevel="0" collapsed="false">
      <c r="A1" s="1" t="s">
        <v>156</v>
      </c>
    </row>
    <row r="2" customFormat="false" ht="15" hidden="false" customHeight="false" outlineLevel="0" collapsed="false">
      <c r="A2" s="2" t="s">
        <v>157</v>
      </c>
    </row>
    <row r="4" customFormat="false" ht="23.85" hidden="false" customHeight="false" outlineLevel="0" collapsed="false">
      <c r="A4" s="6" t="s">
        <v>158</v>
      </c>
      <c r="B4" s="6" t="s">
        <v>159</v>
      </c>
      <c r="C4" s="6" t="s">
        <v>160</v>
      </c>
      <c r="D4" s="6" t="s">
        <v>161</v>
      </c>
      <c r="E4" s="6" t="s">
        <v>162</v>
      </c>
      <c r="F4" s="6" t="s">
        <v>163</v>
      </c>
      <c r="G4" s="6" t="s">
        <v>164</v>
      </c>
    </row>
    <row r="5" customFormat="false" ht="42" hidden="false" customHeight="true" outlineLevel="0" collapsed="false">
      <c r="A5" s="8" t="s">
        <v>165</v>
      </c>
      <c r="B5" s="8" t="s">
        <v>166</v>
      </c>
      <c r="C5" s="8" t="s">
        <v>167</v>
      </c>
      <c r="D5" s="8" t="s">
        <v>168</v>
      </c>
      <c r="E5" s="8" t="s">
        <v>169</v>
      </c>
      <c r="F5" s="8"/>
      <c r="G5" s="8" t="s">
        <v>170</v>
      </c>
    </row>
    <row r="6" customFormat="false" ht="42" hidden="false" customHeight="true" outlineLevel="0" collapsed="false">
      <c r="A6" s="8" t="s">
        <v>171</v>
      </c>
      <c r="B6" s="8" t="s">
        <v>172</v>
      </c>
      <c r="C6" s="8" t="s">
        <v>173</v>
      </c>
      <c r="D6" s="8" t="s">
        <v>174</v>
      </c>
      <c r="E6" s="8" t="s">
        <v>175</v>
      </c>
      <c r="F6" s="13" t="n">
        <v>15000000</v>
      </c>
      <c r="G6" s="8" t="s">
        <v>176</v>
      </c>
    </row>
    <row r="7" customFormat="false" ht="42" hidden="false" customHeight="true" outlineLevel="0" collapsed="false">
      <c r="A7" s="8" t="s">
        <v>177</v>
      </c>
      <c r="B7" s="8" t="s">
        <v>172</v>
      </c>
      <c r="C7" s="8" t="s">
        <v>178</v>
      </c>
      <c r="D7" s="8" t="s">
        <v>179</v>
      </c>
      <c r="E7" s="8" t="s">
        <v>180</v>
      </c>
      <c r="F7" s="13" t="n">
        <v>8500000</v>
      </c>
      <c r="G7" s="8" t="s">
        <v>181</v>
      </c>
    </row>
    <row r="8" customFormat="false" ht="42" hidden="false" customHeight="true" outlineLevel="0" collapsed="false">
      <c r="A8" s="8" t="s">
        <v>182</v>
      </c>
      <c r="B8" s="8" t="s">
        <v>183</v>
      </c>
      <c r="C8" s="8" t="s">
        <v>173</v>
      </c>
      <c r="D8" s="8" t="s">
        <v>184</v>
      </c>
      <c r="E8" s="8" t="s">
        <v>185</v>
      </c>
      <c r="F8" s="13" t="n">
        <v>3800000</v>
      </c>
      <c r="G8" s="8" t="s">
        <v>186</v>
      </c>
    </row>
    <row r="9" customFormat="false" ht="42" hidden="false" customHeight="true" outlineLevel="0" collapsed="false">
      <c r="A9" s="8" t="s">
        <v>187</v>
      </c>
      <c r="B9" s="8" t="s">
        <v>188</v>
      </c>
      <c r="C9" s="8" t="s">
        <v>189</v>
      </c>
      <c r="D9" s="8" t="s">
        <v>190</v>
      </c>
      <c r="E9" s="8" t="s">
        <v>191</v>
      </c>
      <c r="F9" s="13" t="n">
        <v>2980000</v>
      </c>
      <c r="G9" s="8" t="s">
        <v>192</v>
      </c>
    </row>
    <row r="10" customFormat="false" ht="42" hidden="false" customHeight="true" outlineLevel="0" collapsed="false">
      <c r="A10" s="8" t="s">
        <v>193</v>
      </c>
      <c r="B10" s="8" t="s">
        <v>194</v>
      </c>
      <c r="C10" s="8" t="s">
        <v>195</v>
      </c>
      <c r="D10" s="8" t="s">
        <v>196</v>
      </c>
      <c r="E10" s="8" t="s">
        <v>197</v>
      </c>
      <c r="F10" s="8"/>
      <c r="G10" s="8" t="s">
        <v>198</v>
      </c>
    </row>
    <row r="11" customFormat="false" ht="42" hidden="false" customHeight="true" outlineLevel="0" collapsed="false">
      <c r="A11" s="8" t="s">
        <v>199</v>
      </c>
      <c r="B11" s="8" t="s">
        <v>200</v>
      </c>
      <c r="C11" s="8"/>
      <c r="D11" s="8"/>
      <c r="E11" s="8"/>
      <c r="F11" s="13" t="n">
        <v>2350000</v>
      </c>
      <c r="G11" s="8" t="s">
        <v>201</v>
      </c>
    </row>
    <row r="12" customFormat="false" ht="42" hidden="false" customHeight="true" outlineLevel="0" collapsed="false">
      <c r="A12" s="8" t="s">
        <v>202</v>
      </c>
      <c r="B12" s="8" t="s">
        <v>203</v>
      </c>
      <c r="C12" s="8" t="s">
        <v>204</v>
      </c>
      <c r="D12" s="8"/>
      <c r="E12" s="8" t="s">
        <v>205</v>
      </c>
      <c r="F12" s="8"/>
      <c r="G12" s="8" t="s">
        <v>206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10" min="2" style="0" width="8"/>
    <col collapsed="false" customWidth="true" hidden="false" outlineLevel="0" max="11" min="11" style="0" width="11"/>
    <col collapsed="false" customWidth="true" hidden="false" outlineLevel="0" max="12" min="12" style="0" width="16"/>
  </cols>
  <sheetData>
    <row r="1" customFormat="false" ht="17.35" hidden="false" customHeight="false" outlineLevel="0" collapsed="false">
      <c r="A1" s="1" t="s">
        <v>207</v>
      </c>
    </row>
    <row r="2" customFormat="false" ht="15" hidden="false" customHeight="false" outlineLevel="0" collapsed="false">
      <c r="A2" s="2" t="s">
        <v>208</v>
      </c>
    </row>
    <row r="4" customFormat="false" ht="15" hidden="false" customHeight="false" outlineLevel="0" collapsed="false">
      <c r="A4" s="3" t="s">
        <v>209</v>
      </c>
    </row>
    <row r="5" customFormat="false" ht="35.05" hidden="false" customHeight="false" outlineLevel="0" collapsed="false">
      <c r="A5" s="6" t="s">
        <v>210</v>
      </c>
      <c r="B5" s="6" t="s">
        <v>211</v>
      </c>
      <c r="C5" s="6" t="s">
        <v>212</v>
      </c>
    </row>
    <row r="6" customFormat="false" ht="105.95" hidden="false" customHeight="false" outlineLevel="0" collapsed="false">
      <c r="A6" s="14" t="s">
        <v>213</v>
      </c>
      <c r="B6" s="15" t="n">
        <v>20</v>
      </c>
      <c r="C6" s="8" t="s">
        <v>214</v>
      </c>
    </row>
    <row r="7" customFormat="false" ht="95.5" hidden="false" customHeight="false" outlineLevel="0" collapsed="false">
      <c r="A7" s="14" t="s">
        <v>215</v>
      </c>
      <c r="B7" s="15" t="n">
        <v>18</v>
      </c>
      <c r="C7" s="8" t="s">
        <v>216</v>
      </c>
    </row>
    <row r="8" customFormat="false" ht="85.05" hidden="false" customHeight="false" outlineLevel="0" collapsed="false">
      <c r="A8" s="14" t="s">
        <v>217</v>
      </c>
      <c r="B8" s="15" t="n">
        <v>15</v>
      </c>
      <c r="C8" s="8" t="s">
        <v>218</v>
      </c>
    </row>
    <row r="9" customFormat="false" ht="74.6" hidden="false" customHeight="false" outlineLevel="0" collapsed="false">
      <c r="A9" s="14" t="s">
        <v>219</v>
      </c>
      <c r="B9" s="15" t="n">
        <v>12</v>
      </c>
      <c r="C9" s="8" t="s">
        <v>220</v>
      </c>
    </row>
    <row r="10" customFormat="false" ht="74.6" hidden="false" customHeight="false" outlineLevel="0" collapsed="false">
      <c r="A10" s="14" t="s">
        <v>221</v>
      </c>
      <c r="B10" s="15" t="n">
        <v>10</v>
      </c>
      <c r="C10" s="8" t="s">
        <v>222</v>
      </c>
    </row>
    <row r="11" customFormat="false" ht="74.6" hidden="false" customHeight="false" outlineLevel="0" collapsed="false">
      <c r="A11" s="14" t="s">
        <v>223</v>
      </c>
      <c r="B11" s="15" t="n">
        <v>10</v>
      </c>
      <c r="C11" s="8" t="s">
        <v>224</v>
      </c>
    </row>
    <row r="12" customFormat="false" ht="74.6" hidden="false" customHeight="false" outlineLevel="0" collapsed="false">
      <c r="A12" s="14" t="s">
        <v>225</v>
      </c>
      <c r="B12" s="15" t="n">
        <v>6</v>
      </c>
      <c r="C12" s="8" t="s">
        <v>226</v>
      </c>
    </row>
    <row r="13" customFormat="false" ht="74.6" hidden="false" customHeight="false" outlineLevel="0" collapsed="false">
      <c r="A13" s="14" t="s">
        <v>227</v>
      </c>
      <c r="B13" s="15" t="n">
        <v>5</v>
      </c>
      <c r="C13" s="8" t="s">
        <v>228</v>
      </c>
    </row>
    <row r="14" customFormat="false" ht="64.15" hidden="false" customHeight="false" outlineLevel="0" collapsed="false">
      <c r="A14" s="14" t="s">
        <v>229</v>
      </c>
      <c r="B14" s="15" t="n">
        <v>4</v>
      </c>
      <c r="C14" s="8" t="s">
        <v>230</v>
      </c>
    </row>
    <row r="15" customFormat="false" ht="15" hidden="false" customHeight="false" outlineLevel="0" collapsed="false">
      <c r="A15" s="3" t="s">
        <v>231</v>
      </c>
      <c r="B15" s="16" t="n">
        <f aca="false">SUM(B6:B14)</f>
        <v>100</v>
      </c>
    </row>
    <row r="17" customFormat="false" ht="15" hidden="false" customHeight="false" outlineLevel="0" collapsed="false">
      <c r="A17" s="3" t="s">
        <v>232</v>
      </c>
    </row>
    <row r="18" customFormat="false" ht="57.45" hidden="false" customHeight="false" outlineLevel="0" collapsed="false">
      <c r="A18" s="6" t="s">
        <v>233</v>
      </c>
      <c r="B18" s="6" t="s">
        <v>234</v>
      </c>
      <c r="C18" s="6" t="s">
        <v>235</v>
      </c>
      <c r="D18" s="6" t="s">
        <v>236</v>
      </c>
      <c r="E18" s="6" t="s">
        <v>237</v>
      </c>
      <c r="F18" s="6" t="s">
        <v>221</v>
      </c>
      <c r="G18" s="6" t="s">
        <v>238</v>
      </c>
      <c r="H18" s="6" t="s">
        <v>239</v>
      </c>
      <c r="I18" s="6" t="s">
        <v>240</v>
      </c>
      <c r="J18" s="6" t="s">
        <v>229</v>
      </c>
      <c r="K18" s="6" t="s">
        <v>241</v>
      </c>
      <c r="L18" s="6" t="s">
        <v>242</v>
      </c>
    </row>
    <row r="19" customFormat="false" ht="22.35" hidden="false" customHeight="false" outlineLevel="0" collapsed="false">
      <c r="A19" s="8" t="s">
        <v>243</v>
      </c>
      <c r="B19" s="15" t="n">
        <v>5</v>
      </c>
      <c r="C19" s="15" t="n">
        <v>4</v>
      </c>
      <c r="D19" s="15" t="n">
        <v>4</v>
      </c>
      <c r="E19" s="15" t="n">
        <v>5</v>
      </c>
      <c r="F19" s="15" t="n">
        <v>4</v>
      </c>
      <c r="G19" s="15" t="n">
        <v>2</v>
      </c>
      <c r="H19" s="15" t="n">
        <v>1</v>
      </c>
      <c r="I19" s="15" t="n">
        <v>3</v>
      </c>
      <c r="J19" s="15" t="n">
        <v>3</v>
      </c>
      <c r="K19" s="17" t="n">
        <f aca="false">SUMPRODUCT(B19:J19,TRANSPOSE($B$6:$B$14))</f>
        <v>385</v>
      </c>
      <c r="L19" s="18" t="str">
        <f aca="false">IF(K19&gt;=380,"Tier 1 - Must Do",IF(K19&gt;=280,"Tier 2 - High",IF(K19&gt;=180,"Tier 3 - Medium","Tier 4 - Defer")))</f>
        <v>Tier 1 - Must Do</v>
      </c>
    </row>
    <row r="20" customFormat="false" ht="15" hidden="false" customHeight="false" outlineLevel="0" collapsed="false">
      <c r="A20" s="8" t="s">
        <v>244</v>
      </c>
      <c r="B20" s="15" t="n">
        <v>1</v>
      </c>
      <c r="C20" s="15" t="n">
        <v>4</v>
      </c>
      <c r="D20" s="15" t="n">
        <v>5</v>
      </c>
      <c r="E20" s="15" t="n">
        <v>5</v>
      </c>
      <c r="F20" s="15" t="n">
        <v>3</v>
      </c>
      <c r="G20" s="15" t="n">
        <v>1</v>
      </c>
      <c r="H20" s="15" t="n">
        <v>3</v>
      </c>
      <c r="I20" s="15" t="n">
        <v>2</v>
      </c>
      <c r="J20" s="15" t="n">
        <v>3</v>
      </c>
      <c r="K20" s="17" t="n">
        <f aca="false">SUMPRODUCT(B20:J20,TRANSPOSE($B$6:$B$14))</f>
        <v>307</v>
      </c>
      <c r="L20" s="18" t="str">
        <f aca="false">IF(K20&gt;=380,"Tier 1 - Must Do",IF(K20&gt;=280,"Tier 2 - High",IF(K20&gt;=180,"Tier 3 - Medium","Tier 4 - Defer")))</f>
        <v>Tier 2 - High</v>
      </c>
    </row>
    <row r="21" customFormat="false" ht="15" hidden="false" customHeight="false" outlineLevel="0" collapsed="false">
      <c r="A21" s="8" t="s">
        <v>245</v>
      </c>
      <c r="B21" s="15" t="n">
        <v>0</v>
      </c>
      <c r="C21" s="15" t="n">
        <v>3</v>
      </c>
      <c r="D21" s="15" t="n">
        <v>5</v>
      </c>
      <c r="E21" s="15" t="n">
        <v>4</v>
      </c>
      <c r="F21" s="15" t="n">
        <v>4</v>
      </c>
      <c r="G21" s="15" t="n">
        <v>5</v>
      </c>
      <c r="H21" s="15" t="n">
        <v>3</v>
      </c>
      <c r="I21" s="15" t="n">
        <v>4</v>
      </c>
      <c r="J21" s="15" t="n">
        <v>2</v>
      </c>
      <c r="K21" s="17" t="n">
        <f aca="false">SUMPRODUCT(B21:J21,TRANSPOSE($B$6:$B$14))</f>
        <v>313</v>
      </c>
      <c r="L21" s="18" t="str">
        <f aca="false">IF(K21&gt;=380,"Tier 1 - Must Do",IF(K21&gt;=280,"Tier 2 - High",IF(K21&gt;=180,"Tier 3 - Medium","Tier 4 - Defer")))</f>
        <v>Tier 2 - High</v>
      </c>
    </row>
    <row r="22" customFormat="false" ht="15" hidden="false" customHeight="false" outlineLevel="0" collapsed="false">
      <c r="A22" s="8" t="s">
        <v>246</v>
      </c>
      <c r="B22" s="15" t="n">
        <v>0</v>
      </c>
      <c r="C22" s="15" t="n">
        <v>1</v>
      </c>
      <c r="D22" s="15" t="n">
        <v>1</v>
      </c>
      <c r="E22" s="15" t="n">
        <v>1</v>
      </c>
      <c r="F22" s="15" t="n">
        <v>1</v>
      </c>
      <c r="G22" s="15" t="n">
        <v>2</v>
      </c>
      <c r="H22" s="15" t="n">
        <v>2</v>
      </c>
      <c r="I22" s="15" t="n">
        <v>1</v>
      </c>
      <c r="J22" s="15" t="n">
        <v>1</v>
      </c>
      <c r="K22" s="17" t="n">
        <f aca="false">SUMPRODUCT(B22:J22,TRANSPOSE($B$6:$B$14))</f>
        <v>96</v>
      </c>
      <c r="L22" s="18" t="str">
        <f aca="false">IF(K22&gt;=380,"Tier 1 - Must Do",IF(K22&gt;=280,"Tier 2 - High",IF(K22&gt;=180,"Tier 3 - Medium","Tier 4 - Defer")))</f>
        <v>Tier 4 - Defer</v>
      </c>
    </row>
    <row r="24" customFormat="false" ht="15" hidden="false" customHeight="false" outlineLevel="0" collapsed="false">
      <c r="A24" s="2" t="s">
        <v>247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00"/>
  </cols>
  <sheetData>
    <row r="1" customFormat="false" ht="17.35" hidden="false" customHeight="false" outlineLevel="0" collapsed="false">
      <c r="A1" s="1" t="s">
        <v>248</v>
      </c>
    </row>
    <row r="3" customFormat="false" ht="15" hidden="false" customHeight="false" outlineLevel="0" collapsed="false">
      <c r="A3" s="19" t="s">
        <v>249</v>
      </c>
      <c r="B3" s="20" t="s">
        <v>250</v>
      </c>
    </row>
    <row r="4" customFormat="false" ht="15" hidden="false" customHeight="false" outlineLevel="0" collapsed="false">
      <c r="A4" s="19" t="s">
        <v>251</v>
      </c>
      <c r="B4" s="20" t="s">
        <v>252</v>
      </c>
    </row>
    <row r="5" customFormat="false" ht="15" hidden="false" customHeight="false" outlineLevel="0" collapsed="false">
      <c r="A5" s="19" t="s">
        <v>253</v>
      </c>
      <c r="B5" s="20" t="s">
        <v>254</v>
      </c>
    </row>
    <row r="6" customFormat="false" ht="15" hidden="false" customHeight="false" outlineLevel="0" collapsed="false">
      <c r="A6" s="19" t="s">
        <v>255</v>
      </c>
      <c r="B6" s="20" t="s">
        <v>256</v>
      </c>
    </row>
    <row r="7" customFormat="false" ht="15" hidden="false" customHeight="false" outlineLevel="0" collapsed="false">
      <c r="A7" s="19" t="s">
        <v>257</v>
      </c>
      <c r="B7" s="20" t="s">
        <v>258</v>
      </c>
    </row>
    <row r="8" customFormat="false" ht="15" hidden="false" customHeight="false" outlineLevel="0" collapsed="false">
      <c r="A8" s="19" t="s">
        <v>259</v>
      </c>
      <c r="B8" s="20" t="s">
        <v>260</v>
      </c>
    </row>
    <row r="9" customFormat="false" ht="15" hidden="false" customHeight="false" outlineLevel="0" collapsed="false">
      <c r="A9" s="19" t="s">
        <v>261</v>
      </c>
      <c r="B9" s="20" t="s">
        <v>262</v>
      </c>
    </row>
    <row r="10" customFormat="false" ht="15" hidden="false" customHeight="false" outlineLevel="0" collapsed="false">
      <c r="A10" s="19" t="s">
        <v>263</v>
      </c>
      <c r="B10" s="20" t="s">
        <v>264</v>
      </c>
    </row>
    <row r="11" customFormat="false" ht="15" hidden="false" customHeight="false" outlineLevel="0" collapsed="false">
      <c r="A11" s="19" t="s">
        <v>265</v>
      </c>
      <c r="B11" s="20" t="s">
        <v>266</v>
      </c>
    </row>
    <row r="12" customFormat="false" ht="15" hidden="false" customHeight="false" outlineLevel="0" collapsed="false">
      <c r="A12" s="19" t="s">
        <v>267</v>
      </c>
      <c r="B12" s="20" t="s">
        <v>268</v>
      </c>
    </row>
    <row r="13" customFormat="false" ht="15" hidden="false" customHeight="false" outlineLevel="0" collapsed="false">
      <c r="A13" s="19" t="s">
        <v>149</v>
      </c>
      <c r="B13" s="20" t="s">
        <v>269</v>
      </c>
    </row>
    <row r="14" customFormat="false" ht="15" hidden="false" customHeight="false" outlineLevel="0" collapsed="false">
      <c r="A14" s="19" t="s">
        <v>270</v>
      </c>
      <c r="B14" s="20" t="s">
        <v>271</v>
      </c>
    </row>
    <row r="15" customFormat="false" ht="15" hidden="false" customHeight="false" outlineLevel="0" collapsed="false">
      <c r="A15" s="19" t="s">
        <v>272</v>
      </c>
      <c r="B15" s="20" t="s">
        <v>273</v>
      </c>
    </row>
    <row r="16" customFormat="false" ht="15" hidden="false" customHeight="false" outlineLevel="0" collapsed="false">
      <c r="A16" s="19" t="s">
        <v>274</v>
      </c>
      <c r="B16" s="20" t="s">
        <v>275</v>
      </c>
    </row>
    <row r="17" customFormat="false" ht="15" hidden="false" customHeight="false" outlineLevel="0" collapsed="false">
      <c r="A17" s="19" t="s">
        <v>276</v>
      </c>
      <c r="B17" s="20" t="s">
        <v>277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2026-06-18T00:11:41Z</dcterms:created>
  <dc:creator>openpyxl</dc:creator>
  <dc:description/>
  <dc:language>en-US</dc:language>
  <cp:lastModifiedBy/>
  <dcterms:modified xsi:type="dcterms:W3CDTF">2026-06-18T00:11:41Z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